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аму\ВСС\01 07 2020\"/>
    </mc:Choice>
  </mc:AlternateContent>
  <bookViews>
    <workbookView xWindow="0" yWindow="0" windowWidth="20490" windowHeight="7665"/>
  </bookViews>
  <sheets>
    <sheet name="БВУ" sheetId="1" r:id="rId1"/>
    <sheet name="ЛК" sheetId="3" r:id="rId2"/>
    <sheet name="МФО" sheetId="4" r:id="rId3"/>
  </sheets>
  <externalReferences>
    <externalReference r:id="rId4"/>
  </externalReferences>
  <definedNames>
    <definedName name="_xlnm.Print_Area" localSheetId="0">БВУ!$A$1:$M$23</definedName>
    <definedName name="_xlnm.Print_Area" localSheetId="1">ЛК!$A$1:$C$12</definedName>
    <definedName name="_xlnm.Print_Area" localSheetId="2">МФО!$A$1:$F$21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4" l="1"/>
  <c r="A13" i="4"/>
  <c r="A16" i="4"/>
  <c r="F17" i="4" l="1"/>
  <c r="F16" i="4"/>
  <c r="F15" i="4"/>
  <c r="F14" i="4"/>
  <c r="F13" i="4"/>
  <c r="F12" i="4"/>
  <c r="F11" i="4"/>
  <c r="F10" i="4"/>
  <c r="F8" i="4"/>
  <c r="B8" i="4"/>
  <c r="F7" i="4"/>
  <c r="A7" i="4"/>
  <c r="D18" i="4"/>
  <c r="F9" i="4" l="1"/>
  <c r="C18" i="4"/>
  <c r="E18" i="4"/>
  <c r="F6" i="4"/>
  <c r="F18" i="4" s="1"/>
  <c r="C9" i="3" l="1"/>
  <c r="M7" i="1"/>
  <c r="M8" i="1"/>
  <c r="M9" i="1"/>
  <c r="M10" i="1"/>
  <c r="M11" i="1"/>
  <c r="M12" i="1"/>
  <c r="M13" i="1"/>
  <c r="M14" i="1"/>
  <c r="M15" i="1"/>
  <c r="M16" i="1"/>
  <c r="M17" i="1"/>
  <c r="M18" i="1"/>
  <c r="M6" i="1"/>
  <c r="D19" i="1"/>
  <c r="E19" i="1"/>
  <c r="F19" i="1"/>
  <c r="G19" i="1"/>
  <c r="H19" i="1"/>
  <c r="I19" i="1"/>
  <c r="J19" i="1"/>
  <c r="K19" i="1"/>
  <c r="L19" i="1"/>
  <c r="C19" i="1"/>
  <c r="M19" i="1" l="1"/>
</calcChain>
</file>

<file path=xl/sharedStrings.xml><?xml version="1.0" encoding="utf-8"?>
<sst xmlns="http://schemas.openxmlformats.org/spreadsheetml/2006/main" count="76" uniqueCount="57">
  <si>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</si>
  <si>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</si>
  <si>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</si>
  <si>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</si>
  <si>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</si>
  <si>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</si>
  <si>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</si>
  <si>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</si>
  <si>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</si>
  <si>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</si>
  <si>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</si>
  <si>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</si>
  <si>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</si>
  <si>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</si>
  <si>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</si>
  <si>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</si>
  <si>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</si>
  <si>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</si>
  <si>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</si>
  <si>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</si>
  <si>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</si>
  <si>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</si>
  <si>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</si>
  <si>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Банк Kassa Nova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</si>
  <si>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</si>
  <si>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</si>
  <si>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</si>
  <si>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</si>
  <si>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</si>
  <si>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</si>
  <si>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</si>
  <si>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</si>
  <si>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</si>
  <si>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</si>
  <si>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ТОО МФО Арнур Кредит</t>
  </si>
  <si>
    <t>ТОО МФО КМФ</t>
  </si>
  <si>
    <t>ТОО МФО Ырыс</t>
  </si>
  <si>
    <t>АО Лизинг Групп</t>
  </si>
  <si>
    <t>АО Аль Сакр Финанс</t>
  </si>
  <si>
    <t>ТОО МФО СЕНIМ-VMY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</si>
  <si>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</si>
  <si>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</si>
  <si>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</si>
  <si>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*по средствам ЕБРР Фонд "Даму" является гарантом</t>
  </si>
  <si>
    <t>Собственная программа Фонда</t>
  </si>
  <si>
    <t>Собственные средства</t>
  </si>
  <si>
    <t xml:space="preserve"> 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</si>
  <si>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</si>
  <si>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</si>
  <si>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</si>
  <si>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</si>
  <si>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</si>
  <si>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</si>
  <si>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</si>
  <si>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Информация о временно свободных средствах в лизинговых компаниях в разрезе программ Фонда по состоянию на 01.07.2020 г.</t>
  </si>
  <si>
    <t>Информация о временно свободных средствах в банках второго уровня в разрезе программ Фонда по состоянию на 01.07.2020 г.</t>
  </si>
  <si>
    <t>Информация о временно свободных средствах в микрофинансовых организациях в разрезе программ Фонда 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</si>
</sst>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3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3" fillId="2" borderId="4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2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wrapText="1" indent="1"/>
    </xf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5" fillId="0" borderId="2" xfId="1" applyNumberFormat="1" applyFont="1" applyFill="1" applyBorder="1" applyAlignment="1">
      <alignment horizontal="right" indent="1"/>
    </xf>
    <xf numFmtId="166" fontId="5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3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0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indent="1"/>
    </xf>
    <xf numFmtId="166" fontId="3" fillId="3" borderId="1" xfId="1" applyNumberFormat="1" applyFont="1" applyFill="1" applyBorder="1" applyAlignment="1">
      <alignment horizont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/>
    </xf>
    <xf numFmtId="166" fontId="3" fillId="3" borderId="5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166" fontId="2" fillId="0" borderId="0" xfId="2" applyNumberFormat="1" applyFont="1"/>
    <xf numFmtId="166" fontId="5" fillId="0" borderId="0" xfId="2" applyNumberFormat="1" applyFont="1" applyFill="1" applyBorder="1" applyAlignment="1">
      <alignment horizontal="left" wrapText="1"/>
    </xf>
    <xf numFmtId="165" fontId="2" fillId="0" borderId="0" xfId="2" applyNumberFormat="1" applyFont="1"/>
    <xf numFmtId="166" fontId="3" fillId="2" borderId="1" xfId="2" applyNumberFormat="1" applyFont="1" applyFill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166" fontId="3" fillId="2" borderId="5" xfId="2" applyNumberFormat="1" applyFont="1" applyFill="1" applyBorder="1" applyAlignment="1">
      <alignment horizontal="center" vertical="center" wrapText="1"/>
    </xf>
    <xf numFmtId="166" fontId="3" fillId="2" borderId="6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/>
    <xf numFmtId="166" fontId="5" fillId="0" borderId="1" xfId="2" applyNumberFormat="1" applyFont="1" applyFill="1" applyBorder="1" applyAlignment="1">
      <alignment horizontal="left" indent="1"/>
    </xf>
    <xf numFmtId="166" fontId="2" fillId="0" borderId="1" xfId="2" applyNumberFormat="1" applyFont="1" applyFill="1" applyBorder="1" applyAlignment="1">
      <alignment horizontal="right" indent="1"/>
    </xf>
    <xf numFmtId="165" fontId="3" fillId="0" borderId="1" xfId="2" applyNumberFormat="1" applyFont="1" applyFill="1" applyBorder="1" applyAlignment="1">
      <alignment horizontal="right" indent="1"/>
    </xf>
    <xf numFmtId="166" fontId="2" fillId="0" borderId="0" xfId="2" applyNumberFormat="1" applyFont="1" applyFill="1" applyBorder="1" applyAlignment="1">
      <alignment horizontal="right" indent="1"/>
    </xf>
    <xf numFmtId="166" fontId="2" fillId="0" borderId="0" xfId="2" applyNumberFormat="1" applyFont="1" applyFill="1"/>
    <xf numFmtId="166" fontId="2" fillId="0" borderId="1" xfId="2" applyNumberFormat="1" applyFont="1" applyFill="1" applyBorder="1" applyAlignment="1">
      <alignment horizontal="left" indent="1"/>
    </xf>
    <xf numFmtId="166" fontId="3" fillId="0" borderId="1" xfId="2" applyNumberFormat="1" applyFont="1" applyFill="1" applyBorder="1" applyAlignment="1">
      <alignment horizontal="lef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Border="1" applyAlignment="1">
      <alignment horizontal="right" indent="1"/>
    </xf>
    <xf numFmtId="166" fontId="3" fillId="0" borderId="7" xfId="2" applyNumberFormat="1" applyFont="1" applyBorder="1" applyAlignment="1">
      <alignment horizontal="left" indent="1"/>
    </xf>
    <xf numFmtId="166" fontId="2" fillId="4" borderId="0" xfId="2" applyNumberFormat="1" applyFont="1" applyFill="1"/>
    <xf numFmtId="166" fontId="2" fillId="0" borderId="7" xfId="2" applyNumberFormat="1" applyFont="1" applyFill="1" applyBorder="1" applyAlignment="1">
      <alignment horizontal="left" indent="1"/>
    </xf>
    <xf numFmtId="166" fontId="2" fillId="0" borderId="0" xfId="2" applyNumberFormat="1" applyFont="1" applyFill="1" applyBorder="1"/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5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1" sqref="G21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3.42578125" style="2" customWidth="1"/>
    <col min="7" max="7" width="23.7109375" style="2" customWidth="1"/>
    <col min="8" max="8" width="21.85546875" style="2" customWidth="1"/>
    <col min="9" max="9" width="23.85546875" style="2" customWidth="1"/>
    <col min="10" max="10" width="21.85546875" style="2" customWidth="1"/>
    <col min="11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55</v>
      </c>
    </row>
    <row r="3" spans="1:14" ht="30" customHeight="1" x14ac:dyDescent="0.25">
      <c r="A3" s="33" t="s">
        <v>0</v>
      </c>
      <c r="B3" s="33" t="s">
        <v>1</v>
      </c>
      <c r="C3" s="34" t="s">
        <v>2</v>
      </c>
      <c r="D3" s="35"/>
      <c r="E3" s="3" t="s">
        <v>3</v>
      </c>
      <c r="F3" s="36" t="s">
        <v>4</v>
      </c>
      <c r="G3" s="36"/>
      <c r="H3" s="36"/>
      <c r="I3" s="36" t="s">
        <v>5</v>
      </c>
      <c r="J3" s="36"/>
      <c r="K3" s="36"/>
      <c r="L3" s="37" t="s">
        <v>6</v>
      </c>
      <c r="M3" s="33" t="s">
        <v>7</v>
      </c>
    </row>
    <row r="4" spans="1:14" ht="30" customHeight="1" x14ac:dyDescent="0.25">
      <c r="A4" s="33"/>
      <c r="B4" s="33"/>
      <c r="C4" s="31" t="s">
        <v>8</v>
      </c>
      <c r="D4" s="31" t="s">
        <v>9</v>
      </c>
      <c r="E4" s="31" t="s">
        <v>12</v>
      </c>
      <c r="F4" s="30" t="s">
        <v>13</v>
      </c>
      <c r="G4" s="30"/>
      <c r="H4" s="30"/>
      <c r="I4" s="36"/>
      <c r="J4" s="36"/>
      <c r="K4" s="36"/>
      <c r="L4" s="38"/>
      <c r="M4" s="33"/>
    </row>
    <row r="5" spans="1:14" ht="81" customHeight="1" x14ac:dyDescent="0.25">
      <c r="A5" s="33"/>
      <c r="B5" s="33"/>
      <c r="C5" s="32"/>
      <c r="D5" s="32"/>
      <c r="E5" s="32"/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19</v>
      </c>
      <c r="L5" s="4" t="s">
        <v>20</v>
      </c>
      <c r="M5" s="33"/>
    </row>
    <row r="6" spans="1:14" s="8" customFormat="1" x14ac:dyDescent="0.25">
      <c r="A6" s="5">
        <v>1</v>
      </c>
      <c r="B6" s="6" t="s">
        <v>21</v>
      </c>
      <c r="C6" s="7">
        <v>1283185914.9000015</v>
      </c>
      <c r="D6" s="7">
        <v>-41059786.109999985</v>
      </c>
      <c r="E6" s="7">
        <v>583822134.71999967</v>
      </c>
      <c r="F6" s="7">
        <v>1484220955.8400002</v>
      </c>
      <c r="G6" s="7">
        <v>93304581.230000079</v>
      </c>
      <c r="H6" s="7">
        <v>578594113.53999984</v>
      </c>
      <c r="I6" s="7"/>
      <c r="J6" s="7"/>
      <c r="K6" s="7"/>
      <c r="L6" s="9">
        <v>-1816032.0700000972</v>
      </c>
      <c r="M6" s="10">
        <f>SUM(C6:L6)</f>
        <v>3980251882.0500011</v>
      </c>
    </row>
    <row r="7" spans="1:14" s="8" customFormat="1" x14ac:dyDescent="0.25">
      <c r="A7" s="5">
        <v>2</v>
      </c>
      <c r="B7" s="6" t="s">
        <v>22</v>
      </c>
      <c r="C7" s="7">
        <v>0</v>
      </c>
      <c r="D7" s="7"/>
      <c r="E7" s="7">
        <v>257607158.02999997</v>
      </c>
      <c r="F7" s="7">
        <v>1751994447</v>
      </c>
      <c r="G7" s="7">
        <v>1034608300.04</v>
      </c>
      <c r="H7" s="7">
        <v>805854972</v>
      </c>
      <c r="I7" s="7">
        <v>359775125.86000037</v>
      </c>
      <c r="J7" s="7">
        <v>-571581020.11999989</v>
      </c>
      <c r="K7" s="7">
        <v>7205436470.2000008</v>
      </c>
      <c r="L7" s="9">
        <v>397643978.12000012</v>
      </c>
      <c r="M7" s="10">
        <f>SUM(C7:L7)</f>
        <v>11241339431.130003</v>
      </c>
    </row>
    <row r="8" spans="1:14" s="8" customFormat="1" x14ac:dyDescent="0.25">
      <c r="A8" s="5">
        <v>3</v>
      </c>
      <c r="B8" s="6" t="s">
        <v>23</v>
      </c>
      <c r="C8" s="7">
        <v>22085073.749999993</v>
      </c>
      <c r="D8" s="7"/>
      <c r="E8" s="7"/>
      <c r="F8" s="11"/>
      <c r="G8" s="11">
        <v>0</v>
      </c>
      <c r="H8" s="11">
        <v>0</v>
      </c>
      <c r="I8" s="7"/>
      <c r="J8" s="7"/>
      <c r="K8" s="7">
        <v>689280742</v>
      </c>
      <c r="L8" s="9">
        <v>47583973.310000002</v>
      </c>
      <c r="M8" s="10">
        <f>SUM(C8:L8)</f>
        <v>758949789.05999994</v>
      </c>
    </row>
    <row r="9" spans="1:14" s="8" customFormat="1" x14ac:dyDescent="0.25">
      <c r="A9" s="5">
        <v>4</v>
      </c>
      <c r="B9" s="6" t="s">
        <v>24</v>
      </c>
      <c r="C9" s="7">
        <v>-47732844.079999566</v>
      </c>
      <c r="D9" s="7"/>
      <c r="E9" s="7">
        <v>450392304.89999998</v>
      </c>
      <c r="F9" s="7">
        <v>-117550813.92000008</v>
      </c>
      <c r="G9" s="7">
        <v>-99744845.290000409</v>
      </c>
      <c r="H9" s="7">
        <v>274448242.42999989</v>
      </c>
      <c r="I9" s="7"/>
      <c r="J9" s="7"/>
      <c r="K9" s="7"/>
      <c r="L9" s="9">
        <v>-11884211.139999986</v>
      </c>
      <c r="M9" s="10">
        <f>SUM(C9:L9)</f>
        <v>447927832.89999986</v>
      </c>
    </row>
    <row r="10" spans="1:14" s="8" customFormat="1" ht="30" x14ac:dyDescent="0.25">
      <c r="A10" s="5">
        <v>5</v>
      </c>
      <c r="B10" s="12" t="s">
        <v>25</v>
      </c>
      <c r="C10" s="7"/>
      <c r="D10" s="7"/>
      <c r="E10" s="7"/>
      <c r="F10" s="7">
        <v>2428785259.3599892</v>
      </c>
      <c r="G10" s="7">
        <v>-507676425.97999883</v>
      </c>
      <c r="H10" s="7">
        <v>-1588233927.9499991</v>
      </c>
      <c r="I10" s="7"/>
      <c r="J10" s="7"/>
      <c r="K10" s="7">
        <v>0</v>
      </c>
      <c r="L10" s="9">
        <v>22305010.049999833</v>
      </c>
      <c r="M10" s="10">
        <f>SUM(C10:L10)</f>
        <v>355179915.47999108</v>
      </c>
    </row>
    <row r="11" spans="1:14" s="8" customFormat="1" x14ac:dyDescent="0.25">
      <c r="A11" s="5">
        <v>6</v>
      </c>
      <c r="B11" s="6" t="s">
        <v>26</v>
      </c>
      <c r="C11" s="7"/>
      <c r="D11" s="7"/>
      <c r="E11" s="7">
        <v>1243418680.9799998</v>
      </c>
      <c r="F11" s="7">
        <v>1015679165.5499992</v>
      </c>
      <c r="G11" s="7">
        <v>-2802957987.4900026</v>
      </c>
      <c r="H11" s="7">
        <v>-1266043520.8899996</v>
      </c>
      <c r="I11" s="7"/>
      <c r="J11" s="7"/>
      <c r="K11" s="7"/>
      <c r="L11" s="9">
        <v>1672942799.8099999</v>
      </c>
      <c r="M11" s="10">
        <f>SUM(C11:L11)</f>
        <v>-136960862.04000354</v>
      </c>
    </row>
    <row r="12" spans="1:14" s="8" customFormat="1" x14ac:dyDescent="0.25">
      <c r="A12" s="5">
        <v>7</v>
      </c>
      <c r="B12" s="6" t="s">
        <v>27</v>
      </c>
      <c r="C12" s="7">
        <v>-97740118.430000544</v>
      </c>
      <c r="D12" s="7"/>
      <c r="E12" s="7">
        <v>354717704.76999998</v>
      </c>
      <c r="F12" s="7">
        <v>225020477.76999998</v>
      </c>
      <c r="G12" s="7">
        <v>491255781.8100009</v>
      </c>
      <c r="H12" s="7">
        <v>-189880612.14000034</v>
      </c>
      <c r="I12" s="7"/>
      <c r="J12" s="7"/>
      <c r="K12" s="7">
        <v>35762074.230000496</v>
      </c>
      <c r="L12" s="9">
        <v>-155129374.5800001</v>
      </c>
      <c r="M12" s="10">
        <f>SUM(C12:L12)</f>
        <v>664005933.43000031</v>
      </c>
    </row>
    <row r="13" spans="1:14" s="16" customFormat="1" x14ac:dyDescent="0.25">
      <c r="A13" s="5">
        <v>8</v>
      </c>
      <c r="B13" s="6" t="s">
        <v>28</v>
      </c>
      <c r="C13" s="13">
        <v>917517216.799999</v>
      </c>
      <c r="D13" s="13"/>
      <c r="E13" s="13">
        <v>32062001.74000001</v>
      </c>
      <c r="F13" s="14">
        <v>-333925281</v>
      </c>
      <c r="G13" s="14">
        <v>433776353.44999999</v>
      </c>
      <c r="H13" s="14">
        <v>96455602.459999979</v>
      </c>
      <c r="I13" s="13"/>
      <c r="J13" s="13"/>
      <c r="K13" s="13"/>
      <c r="L13" s="15">
        <v>2400226000</v>
      </c>
      <c r="M13" s="10">
        <f>SUM(C13:L13)</f>
        <v>3546111893.4499989</v>
      </c>
    </row>
    <row r="14" spans="1:14" s="8" customFormat="1" x14ac:dyDescent="0.25">
      <c r="A14" s="5">
        <v>9</v>
      </c>
      <c r="B14" s="6" t="s">
        <v>29</v>
      </c>
      <c r="C14" s="7"/>
      <c r="D14" s="17">
        <v>0</v>
      </c>
      <c r="E14" s="7"/>
      <c r="F14" s="7">
        <v>225142701.01000023</v>
      </c>
      <c r="G14" s="7">
        <v>686598157.50999916</v>
      </c>
      <c r="H14" s="7">
        <v>1662517352.759999</v>
      </c>
      <c r="I14" s="7"/>
      <c r="J14" s="7"/>
      <c r="K14" s="7"/>
      <c r="L14" s="9">
        <v>151754942.00000003</v>
      </c>
      <c r="M14" s="10">
        <f>SUM(C14:L14)</f>
        <v>2726013153.2799983</v>
      </c>
      <c r="N14" s="18"/>
    </row>
    <row r="15" spans="1:14" s="8" customFormat="1" x14ac:dyDescent="0.25">
      <c r="A15" s="5">
        <v>10</v>
      </c>
      <c r="B15" s="6" t="s">
        <v>30</v>
      </c>
      <c r="C15" s="7">
        <v>-31220247.079999998</v>
      </c>
      <c r="D15" s="7"/>
      <c r="E15" s="7"/>
      <c r="F15" s="11"/>
      <c r="G15" s="11">
        <v>0</v>
      </c>
      <c r="H15" s="11">
        <v>0</v>
      </c>
      <c r="I15" s="7"/>
      <c r="J15" s="7"/>
      <c r="K15" s="7"/>
      <c r="L15" s="9"/>
      <c r="M15" s="10">
        <f>SUM(C15:L15)</f>
        <v>-31220247.079999998</v>
      </c>
    </row>
    <row r="16" spans="1:14" s="8" customFormat="1" x14ac:dyDescent="0.25">
      <c r="A16" s="5">
        <v>11</v>
      </c>
      <c r="B16" s="6" t="s">
        <v>31</v>
      </c>
      <c r="C16" s="7">
        <v>74972199.390000015</v>
      </c>
      <c r="D16" s="7"/>
      <c r="E16" s="7">
        <v>803372832.68999982</v>
      </c>
      <c r="F16" s="7">
        <v>2866418281.8199987</v>
      </c>
      <c r="G16" s="7">
        <v>96920799.239999771</v>
      </c>
      <c r="H16" s="7">
        <v>47735410.659998894</v>
      </c>
      <c r="I16" s="7">
        <v>0</v>
      </c>
      <c r="J16" s="7">
        <v>0</v>
      </c>
      <c r="K16" s="7">
        <v>5602688796.1099949</v>
      </c>
      <c r="L16" s="9">
        <v>1022806579.4000002</v>
      </c>
      <c r="M16" s="10">
        <f>SUM(C16:L16)</f>
        <v>10514914899.309992</v>
      </c>
    </row>
    <row r="17" spans="1:13" s="8" customFormat="1" x14ac:dyDescent="0.25">
      <c r="A17" s="5">
        <v>12</v>
      </c>
      <c r="B17" s="6" t="s">
        <v>32</v>
      </c>
      <c r="C17" s="7">
        <v>-7145490.299999943</v>
      </c>
      <c r="D17" s="7"/>
      <c r="E17" s="7">
        <v>37906588.75000003</v>
      </c>
      <c r="F17" s="11"/>
      <c r="G17" s="11">
        <v>0</v>
      </c>
      <c r="H17" s="7">
        <v>0</v>
      </c>
      <c r="I17" s="7"/>
      <c r="J17" s="7"/>
      <c r="K17" s="7"/>
      <c r="L17" s="9">
        <v>398855537.35000008</v>
      </c>
      <c r="M17" s="10">
        <f>SUM(C17:L17)</f>
        <v>429616635.80000019</v>
      </c>
    </row>
    <row r="18" spans="1:13" s="8" customFormat="1" x14ac:dyDescent="0.25">
      <c r="A18" s="5">
        <v>13</v>
      </c>
      <c r="B18" s="6" t="s">
        <v>33</v>
      </c>
      <c r="C18" s="7">
        <v>6204671882.2200012</v>
      </c>
      <c r="D18" s="7"/>
      <c r="E18" s="7">
        <v>9253960134.3400002</v>
      </c>
      <c r="F18" s="7">
        <v>1108210324.710001</v>
      </c>
      <c r="G18" s="7">
        <v>1377656630.1499999</v>
      </c>
      <c r="H18" s="7">
        <v>741889291.67000008</v>
      </c>
      <c r="I18" s="7"/>
      <c r="J18" s="7"/>
      <c r="K18" s="7"/>
      <c r="L18" s="9">
        <v>5377150118.289999</v>
      </c>
      <c r="M18" s="10">
        <f>SUM(C18:L18)</f>
        <v>24063538381.380005</v>
      </c>
    </row>
    <row r="19" spans="1:13" s="8" customFormat="1" x14ac:dyDescent="0.25">
      <c r="A19" s="5"/>
      <c r="B19" s="19" t="s">
        <v>41</v>
      </c>
      <c r="C19" s="20">
        <f t="shared" ref="C19:M19" si="0">SUM(C6:C18)</f>
        <v>8318593587.170002</v>
      </c>
      <c r="D19" s="20">
        <f t="shared" si="0"/>
        <v>-41059786.109999985</v>
      </c>
      <c r="E19" s="20">
        <f t="shared" si="0"/>
        <v>13017259540.919998</v>
      </c>
      <c r="F19" s="20">
        <f t="shared" si="0"/>
        <v>10653995518.13999</v>
      </c>
      <c r="G19" s="20">
        <f t="shared" si="0"/>
        <v>803741344.66999805</v>
      </c>
      <c r="H19" s="20">
        <f t="shared" si="0"/>
        <v>1163336924.5399988</v>
      </c>
      <c r="I19" s="20">
        <f t="shared" si="0"/>
        <v>359775125.86000037</v>
      </c>
      <c r="J19" s="20">
        <f t="shared" si="0"/>
        <v>-571581020.11999989</v>
      </c>
      <c r="K19" s="20">
        <f t="shared" si="0"/>
        <v>13533168082.539997</v>
      </c>
      <c r="L19" s="20">
        <f t="shared" si="0"/>
        <v>11322439320.540001</v>
      </c>
      <c r="M19" s="20">
        <f t="shared" si="0"/>
        <v>58559668638.149986</v>
      </c>
    </row>
    <row r="20" spans="1:13" s="25" customFormat="1" x14ac:dyDescent="0.25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s="25" customFormat="1" x14ac:dyDescent="0.25">
      <c r="A21" s="21"/>
      <c r="B21" s="26" t="s">
        <v>42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</row>
    <row r="22" spans="1:13" s="25" customFormat="1" x14ac:dyDescent="0.25">
      <c r="A22" s="21"/>
      <c r="B22" s="26" t="s">
        <v>43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s="25" customFormat="1" x14ac:dyDescent="0.25">
      <c r="A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s="25" customForma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3" s="25" customForma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3" s="25" customFormat="1" x14ac:dyDescent="0.2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1:13" x14ac:dyDescent="0.25">
      <c r="B27" s="27"/>
    </row>
    <row r="28" spans="1:13" x14ac:dyDescent="0.25">
      <c r="B28" s="27"/>
    </row>
    <row r="29" spans="1:13" x14ac:dyDescent="0.25">
      <c r="B29" s="27"/>
    </row>
    <row r="30" spans="1:13" x14ac:dyDescent="0.25">
      <c r="A30" s="2"/>
      <c r="B30" s="27"/>
    </row>
    <row r="31" spans="1:13" x14ac:dyDescent="0.25">
      <c r="A31" s="2"/>
      <c r="B31" s="27"/>
    </row>
    <row r="32" spans="1:13" x14ac:dyDescent="0.25">
      <c r="A32" s="2"/>
      <c r="B32" s="27"/>
    </row>
    <row r="33" spans="1:2" x14ac:dyDescent="0.25">
      <c r="A33" s="2"/>
      <c r="B33" s="27"/>
    </row>
    <row r="34" spans="1:2" x14ac:dyDescent="0.25">
      <c r="A34" s="2"/>
      <c r="B34" s="27"/>
    </row>
    <row r="35" spans="1:2" x14ac:dyDescent="0.25">
      <c r="A35" s="2"/>
      <c r="B35" s="27"/>
    </row>
    <row r="36" spans="1:2" x14ac:dyDescent="0.25">
      <c r="A36" s="2"/>
      <c r="B36" s="27"/>
    </row>
  </sheetData>
  <mergeCells count="11">
    <mergeCell ref="I3:K4"/>
    <mergeCell ref="L3:L4"/>
    <mergeCell ref="M3:M5"/>
    <mergeCell ref="C4:C5"/>
    <mergeCell ref="F4:H4"/>
    <mergeCell ref="D4:D5"/>
    <mergeCell ref="E4:E5"/>
    <mergeCell ref="A3:A5"/>
    <mergeCell ref="B3:B5"/>
    <mergeCell ref="C3:D3"/>
    <mergeCell ref="F3:H3"/>
  </mergeCells>
  <conditionalFormatting sqref="B24:B26 C19:M19 C20:L26">
    <cfRule type="cellIs" priority="14" operator="lessThanOrEqual">
      <formula>0</formula>
    </cfRule>
  </conditionalFormatting>
  <conditionalFormatting sqref="M3 B19:B20">
    <cfRule type="cellIs" priority="11" operator="lessThanOrEqual">
      <formula>0</formula>
    </cfRule>
  </conditionalFormatting>
  <conditionalFormatting sqref="F18:G18 F6:G7 F9:G12 F16:G16 I6:J6 I8:J9 I7 H16:H18 B27:B36 F14:G14 J10:J16 C6:C18 K6:L9 I17:L18 M6:M18 M20:M26">
    <cfRule type="cellIs" dxfId="9" priority="12" operator="lessThanOrEqual">
      <formula>#REF!</formula>
    </cfRule>
    <cfRule type="cellIs" priority="13" operator="lessThanOrEqual">
      <formula>#REF!</formula>
    </cfRule>
  </conditionalFormatting>
  <conditionalFormatting sqref="H9:H12 H7 H14 I10:I16 K10:L16">
    <cfRule type="cellIs" dxfId="8" priority="9" operator="lessThanOrEqual">
      <formula>#REF!</formula>
    </cfRule>
    <cfRule type="cellIs" priority="10" operator="lessThanOrEqual">
      <formula>#REF!</formula>
    </cfRule>
  </conditionalFormatting>
  <conditionalFormatting sqref="J7">
    <cfRule type="cellIs" dxfId="7" priority="7" operator="lessThanOrEqual">
      <formula>#REF!</formula>
    </cfRule>
    <cfRule type="cellIs" priority="8" operator="lessThanOrEqual">
      <formula>#REF!</formula>
    </cfRule>
  </conditionalFormatting>
  <conditionalFormatting sqref="H6">
    <cfRule type="cellIs" dxfId="6" priority="5" operator="lessThanOrEqual">
      <formula>#REF!</formula>
    </cfRule>
    <cfRule type="cellIs" priority="6" operator="lessThanOrEqual">
      <formula>#REF!</formula>
    </cfRule>
  </conditionalFormatting>
  <conditionalFormatting sqref="B21:B22">
    <cfRule type="cellIs" dxfId="5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6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1" sqref="E1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65.140625" style="2" customWidth="1"/>
    <col min="4" max="4" width="17.140625" style="2" bestFit="1" customWidth="1"/>
    <col min="5" max="5" width="16" style="2" bestFit="1" customWidth="1"/>
    <col min="6" max="16384" width="9.140625" style="2"/>
  </cols>
  <sheetData>
    <row r="1" spans="1:3" ht="15" customHeight="1" x14ac:dyDescent="0.25">
      <c r="A1" s="1" t="s">
        <v>54</v>
      </c>
    </row>
    <row r="3" spans="1:3" ht="30" customHeight="1" x14ac:dyDescent="0.25">
      <c r="A3" s="33" t="s">
        <v>0</v>
      </c>
      <c r="B3" s="33" t="s">
        <v>1</v>
      </c>
      <c r="C3" s="28" t="s">
        <v>44</v>
      </c>
    </row>
    <row r="4" spans="1:3" ht="30" customHeight="1" x14ac:dyDescent="0.25">
      <c r="A4" s="33"/>
      <c r="B4" s="33"/>
      <c r="C4" s="31" t="s">
        <v>10</v>
      </c>
    </row>
    <row r="5" spans="1:3" ht="81" customHeight="1" x14ac:dyDescent="0.25">
      <c r="A5" s="33"/>
      <c r="B5" s="33"/>
      <c r="C5" s="32"/>
    </row>
    <row r="6" spans="1:3" s="8" customFormat="1" x14ac:dyDescent="0.25">
      <c r="A6" s="5">
        <v>1</v>
      </c>
      <c r="B6" s="29" t="s">
        <v>37</v>
      </c>
      <c r="C6" s="14">
        <v>-181747695.43999958</v>
      </c>
    </row>
    <row r="7" spans="1:3" s="8" customFormat="1" x14ac:dyDescent="0.25">
      <c r="A7" s="5">
        <v>2</v>
      </c>
      <c r="B7" s="29" t="s">
        <v>38</v>
      </c>
      <c r="C7" s="14">
        <v>-5620395.459999999</v>
      </c>
    </row>
    <row r="8" spans="1:3" s="8" customFormat="1" x14ac:dyDescent="0.25">
      <c r="A8" s="5">
        <v>3</v>
      </c>
      <c r="B8" s="29" t="s">
        <v>40</v>
      </c>
      <c r="C8" s="14">
        <v>3596415.6500000041</v>
      </c>
    </row>
    <row r="9" spans="1:3" s="8" customFormat="1" x14ac:dyDescent="0.25">
      <c r="A9" s="5"/>
      <c r="B9" s="19" t="s">
        <v>41</v>
      </c>
      <c r="C9" s="20">
        <f>SUM(C6:C8)</f>
        <v>-183771675.24999958</v>
      </c>
    </row>
    <row r="10" spans="1:3" s="25" customFormat="1" x14ac:dyDescent="0.25">
      <c r="A10" s="21"/>
      <c r="B10" s="22"/>
      <c r="C10" s="23"/>
    </row>
    <row r="11" spans="1:3" s="25" customFormat="1" x14ac:dyDescent="0.25">
      <c r="A11" s="21"/>
      <c r="B11" s="26" t="s">
        <v>42</v>
      </c>
      <c r="C11" s="23"/>
    </row>
    <row r="12" spans="1:3" s="25" customFormat="1" x14ac:dyDescent="0.25">
      <c r="A12" s="21"/>
      <c r="B12" s="22"/>
      <c r="C12" s="23"/>
    </row>
    <row r="13" spans="1:3" s="25" customFormat="1" x14ac:dyDescent="0.25">
      <c r="A13" s="21"/>
      <c r="B13" s="22"/>
      <c r="C13" s="23"/>
    </row>
    <row r="14" spans="1:3" s="25" customFormat="1" x14ac:dyDescent="0.25">
      <c r="A14" s="21"/>
      <c r="B14" s="22"/>
      <c r="C14" s="23"/>
    </row>
    <row r="15" spans="1:3" x14ac:dyDescent="0.25">
      <c r="B15" s="27"/>
    </row>
    <row r="16" spans="1:3" x14ac:dyDescent="0.25">
      <c r="B16" s="27"/>
    </row>
    <row r="17" spans="1:2" x14ac:dyDescent="0.25">
      <c r="B17" s="27"/>
    </row>
    <row r="18" spans="1:2" x14ac:dyDescent="0.25">
      <c r="A18" s="2"/>
      <c r="B18" s="27"/>
    </row>
    <row r="19" spans="1:2" x14ac:dyDescent="0.25">
      <c r="A19" s="2"/>
      <c r="B19" s="27"/>
    </row>
    <row r="20" spans="1:2" x14ac:dyDescent="0.25">
      <c r="A20" s="2"/>
      <c r="B20" s="27"/>
    </row>
    <row r="21" spans="1:2" x14ac:dyDescent="0.25">
      <c r="A21" s="2"/>
      <c r="B21" s="27"/>
    </row>
    <row r="22" spans="1:2" x14ac:dyDescent="0.25">
      <c r="A22" s="2"/>
      <c r="B22" s="27"/>
    </row>
    <row r="23" spans="1:2" x14ac:dyDescent="0.25">
      <c r="A23" s="2"/>
      <c r="B23" s="27"/>
    </row>
    <row r="24" spans="1:2" x14ac:dyDescent="0.25">
      <c r="A24" s="2"/>
      <c r="B24" s="27"/>
    </row>
  </sheetData>
  <mergeCells count="3">
    <mergeCell ref="C4:C5"/>
    <mergeCell ref="A3:A5"/>
    <mergeCell ref="B3:B5"/>
  </mergeCells>
  <conditionalFormatting sqref="B12:B14 C9:C14">
    <cfRule type="cellIs" priority="12" operator="lessThanOrEqual">
      <formula>0</formula>
    </cfRule>
  </conditionalFormatting>
  <conditionalFormatting sqref="B9:B10">
    <cfRule type="cellIs" priority="9" operator="lessThanOrEqual">
      <formula>0</formula>
    </cfRule>
  </conditionalFormatting>
  <conditionalFormatting sqref="B15:B24">
    <cfRule type="cellIs" dxfId="4" priority="10" operator="lessThanOrEqual">
      <formula>#REF!</formula>
    </cfRule>
    <cfRule type="cellIs" priority="11" operator="lessThanOrEqual">
      <formula>#REF!</formula>
    </cfRule>
  </conditionalFormatting>
  <conditionalFormatting sqref="B11">
    <cfRule type="cellIs" dxfId="3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view="pageBreakPreview" zoomScale="80" zoomScaleNormal="73" zoomScaleSheetLayoutView="80" workbookViewId="0">
      <selection activeCell="B21" sqref="B21"/>
    </sheetView>
  </sheetViews>
  <sheetFormatPr defaultRowHeight="15" x14ac:dyDescent="0.25"/>
  <cols>
    <col min="1" max="1" width="7" style="41" customWidth="1"/>
    <col min="2" max="2" width="52" style="39" customWidth="1"/>
    <col min="3" max="3" width="21.28515625" style="39" bestFit="1" customWidth="1"/>
    <col min="4" max="4" width="25.7109375" style="39" customWidth="1"/>
    <col min="5" max="5" width="24.85546875" style="39" customWidth="1"/>
    <col min="6" max="6" width="23.5703125" style="39" customWidth="1"/>
    <col min="7" max="7" width="28.140625" style="62" customWidth="1"/>
    <col min="8" max="8" width="9.140625" style="39"/>
    <col min="9" max="9" width="16" style="39" bestFit="1" customWidth="1"/>
    <col min="10" max="16384" width="9.140625" style="39"/>
  </cols>
  <sheetData>
    <row r="1" spans="1:9" ht="15" customHeight="1" x14ac:dyDescent="0.25">
      <c r="A1" s="1" t="s">
        <v>56</v>
      </c>
      <c r="G1" s="40"/>
    </row>
    <row r="2" spans="1:9" x14ac:dyDescent="0.25">
      <c r="G2" s="40"/>
    </row>
    <row r="3" spans="1:9" ht="30" customHeight="1" x14ac:dyDescent="0.25">
      <c r="A3" s="42" t="s">
        <v>0</v>
      </c>
      <c r="B3" s="42" t="s">
        <v>1</v>
      </c>
      <c r="C3" s="43" t="s">
        <v>45</v>
      </c>
      <c r="D3" s="43" t="s">
        <v>3</v>
      </c>
      <c r="E3" s="44" t="s">
        <v>5</v>
      </c>
      <c r="F3" s="42" t="s">
        <v>7</v>
      </c>
      <c r="G3" s="40"/>
    </row>
    <row r="4" spans="1:9" ht="33.75" customHeight="1" x14ac:dyDescent="0.25">
      <c r="A4" s="42"/>
      <c r="B4" s="42"/>
      <c r="C4" s="45" t="s">
        <v>11</v>
      </c>
      <c r="D4" s="45" t="s">
        <v>12</v>
      </c>
      <c r="E4" s="44"/>
      <c r="F4" s="42"/>
      <c r="G4" s="40"/>
    </row>
    <row r="5" spans="1:9" ht="50.25" customHeight="1" x14ac:dyDescent="0.25">
      <c r="A5" s="42"/>
      <c r="B5" s="42"/>
      <c r="C5" s="46"/>
      <c r="D5" s="46"/>
      <c r="E5" s="47" t="s">
        <v>19</v>
      </c>
      <c r="F5" s="42"/>
      <c r="G5" s="48"/>
    </row>
    <row r="6" spans="1:9" s="54" customFormat="1" ht="15.75" customHeight="1" x14ac:dyDescent="0.25">
      <c r="A6" s="49">
        <v>1</v>
      </c>
      <c r="B6" s="50" t="s">
        <v>34</v>
      </c>
      <c r="C6" s="51">
        <v>474729393</v>
      </c>
      <c r="D6" s="51">
        <v>5913867</v>
      </c>
      <c r="E6" s="51">
        <v>149506867</v>
      </c>
      <c r="F6" s="57">
        <f t="shared" ref="F6:F10" si="0">SUM(C6:E6)</f>
        <v>630150127</v>
      </c>
      <c r="G6" s="53"/>
      <c r="H6" s="54" t="s">
        <v>46</v>
      </c>
    </row>
    <row r="7" spans="1:9" s="54" customFormat="1" ht="18.75" customHeight="1" x14ac:dyDescent="0.25">
      <c r="A7" s="49">
        <f>1+A6</f>
        <v>2</v>
      </c>
      <c r="B7" s="55" t="s">
        <v>35</v>
      </c>
      <c r="C7" s="51"/>
      <c r="D7" s="51"/>
      <c r="E7" s="51">
        <v>1099424269.5699999</v>
      </c>
      <c r="F7" s="57">
        <f t="shared" si="0"/>
        <v>1099424269.5699999</v>
      </c>
      <c r="G7" s="53"/>
    </row>
    <row r="8" spans="1:9" s="54" customFormat="1" x14ac:dyDescent="0.25">
      <c r="A8" s="49">
        <v>3</v>
      </c>
      <c r="B8" s="55" t="str">
        <f>'[1]свод общий'!B7</f>
        <v>ТОО МФО Тойота Файнаншл Сервисез Казахстан</v>
      </c>
      <c r="C8" s="51">
        <v>84669864</v>
      </c>
      <c r="D8" s="51"/>
      <c r="E8" s="51"/>
      <c r="F8" s="57">
        <f t="shared" si="0"/>
        <v>84669864</v>
      </c>
      <c r="G8" s="53"/>
      <c r="I8" s="54" t="s">
        <v>46</v>
      </c>
    </row>
    <row r="9" spans="1:9" s="54" customFormat="1" x14ac:dyDescent="0.25">
      <c r="A9" s="49">
        <v>4</v>
      </c>
      <c r="B9" s="55" t="s">
        <v>36</v>
      </c>
      <c r="C9" s="51">
        <v>-20164156</v>
      </c>
      <c r="D9" s="51">
        <v>45866268</v>
      </c>
      <c r="E9" s="51"/>
      <c r="F9" s="57">
        <f t="shared" si="0"/>
        <v>25702112</v>
      </c>
      <c r="G9" s="53"/>
      <c r="H9" s="54" t="s">
        <v>46</v>
      </c>
    </row>
    <row r="10" spans="1:9" s="54" customFormat="1" x14ac:dyDescent="0.25">
      <c r="A10" s="49">
        <f t="shared" ref="A10:A17" si="1">1+A9</f>
        <v>5</v>
      </c>
      <c r="B10" s="55" t="s">
        <v>39</v>
      </c>
      <c r="C10" s="51">
        <v>-1263339</v>
      </c>
      <c r="D10" s="51"/>
      <c r="E10" s="51"/>
      <c r="F10" s="57">
        <f t="shared" si="0"/>
        <v>-1263339</v>
      </c>
      <c r="G10" s="53"/>
    </row>
    <row r="11" spans="1:9" s="54" customFormat="1" x14ac:dyDescent="0.25">
      <c r="A11" s="49">
        <v>6</v>
      </c>
      <c r="B11" s="55" t="s">
        <v>47</v>
      </c>
      <c r="C11" s="51"/>
      <c r="D11" s="51">
        <v>5988783</v>
      </c>
      <c r="E11" s="51"/>
      <c r="F11" s="57">
        <f>SUM(C11:E11)</f>
        <v>5988783</v>
      </c>
      <c r="G11" s="53"/>
    </row>
    <row r="12" spans="1:9" s="54" customFormat="1" x14ac:dyDescent="0.25">
      <c r="A12" s="49">
        <v>7</v>
      </c>
      <c r="B12" s="55" t="s">
        <v>48</v>
      </c>
      <c r="C12" s="51"/>
      <c r="D12" s="51">
        <v>25424</v>
      </c>
      <c r="E12" s="51"/>
      <c r="F12" s="57">
        <f t="shared" ref="F12:F17" si="2">SUM(C12:E12)</f>
        <v>25424</v>
      </c>
      <c r="G12" s="53"/>
    </row>
    <row r="13" spans="1:9" s="54" customFormat="1" x14ac:dyDescent="0.25">
      <c r="A13" s="49">
        <f t="shared" ref="A13:A17" si="3">1+A12</f>
        <v>8</v>
      </c>
      <c r="B13" s="55" t="s">
        <v>49</v>
      </c>
      <c r="C13" s="51">
        <v>-1842953</v>
      </c>
      <c r="D13" s="51"/>
      <c r="E13" s="51"/>
      <c r="F13" s="57">
        <f t="shared" si="2"/>
        <v>-1842953</v>
      </c>
      <c r="G13" s="53"/>
    </row>
    <row r="14" spans="1:9" s="54" customFormat="1" x14ac:dyDescent="0.25">
      <c r="A14" s="49">
        <v>9</v>
      </c>
      <c r="B14" s="55" t="s">
        <v>50</v>
      </c>
      <c r="C14" s="51"/>
      <c r="D14" s="51">
        <v>5250168</v>
      </c>
      <c r="E14" s="51"/>
      <c r="F14" s="57">
        <f t="shared" si="2"/>
        <v>5250168</v>
      </c>
      <c r="G14" s="53"/>
    </row>
    <row r="15" spans="1:9" s="54" customFormat="1" x14ac:dyDescent="0.25">
      <c r="A15" s="49">
        <v>10</v>
      </c>
      <c r="B15" s="55" t="s">
        <v>51</v>
      </c>
      <c r="C15" s="51"/>
      <c r="D15" s="51">
        <v>7000000</v>
      </c>
      <c r="E15" s="51"/>
      <c r="F15" s="57">
        <f t="shared" si="2"/>
        <v>7000000</v>
      </c>
      <c r="G15" s="53"/>
    </row>
    <row r="16" spans="1:9" s="54" customFormat="1" x14ac:dyDescent="0.25">
      <c r="A16" s="49">
        <f t="shared" ref="A16:A17" si="4">1+A15</f>
        <v>11</v>
      </c>
      <c r="B16" s="55" t="s">
        <v>52</v>
      </c>
      <c r="C16" s="51">
        <v>-2758777.29</v>
      </c>
      <c r="D16" s="51"/>
      <c r="E16" s="51"/>
      <c r="F16" s="57">
        <f t="shared" si="2"/>
        <v>-2758777.29</v>
      </c>
      <c r="G16" s="53"/>
    </row>
    <row r="17" spans="1:39" s="54" customFormat="1" x14ac:dyDescent="0.25">
      <c r="A17" s="49">
        <v>12</v>
      </c>
      <c r="B17" s="55" t="s">
        <v>53</v>
      </c>
      <c r="C17" s="51"/>
      <c r="D17" s="51">
        <v>1228117</v>
      </c>
      <c r="E17" s="51"/>
      <c r="F17" s="57">
        <f t="shared" si="2"/>
        <v>1228117</v>
      </c>
      <c r="G17" s="53"/>
    </row>
    <row r="18" spans="1:39" s="54" customFormat="1" x14ac:dyDescent="0.25">
      <c r="A18" s="49"/>
      <c r="B18" s="56" t="s">
        <v>41</v>
      </c>
      <c r="C18" s="57">
        <f>SUM(C6:C17)</f>
        <v>533370031.70999998</v>
      </c>
      <c r="D18" s="57">
        <f>SUM(D6:D17)</f>
        <v>71272627</v>
      </c>
      <c r="E18" s="52">
        <f>SUM(E6:E17)</f>
        <v>1248931136.5699999</v>
      </c>
      <c r="F18" s="57">
        <f>SUM(F6:F17)</f>
        <v>1853573795.28</v>
      </c>
      <c r="G18" s="58"/>
    </row>
    <row r="19" spans="1:39" s="60" customFormat="1" x14ac:dyDescent="0.25">
      <c r="A19" s="41"/>
      <c r="B19" s="59"/>
      <c r="C19" s="58"/>
      <c r="D19" s="58"/>
      <c r="E19" s="58"/>
      <c r="F19" s="58"/>
      <c r="G19" s="58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</row>
    <row r="20" spans="1:39" s="60" customFormat="1" x14ac:dyDescent="0.25">
      <c r="A20" s="41"/>
      <c r="B20" s="61" t="s">
        <v>42</v>
      </c>
      <c r="C20" s="58"/>
      <c r="D20" s="58"/>
      <c r="E20" s="58"/>
      <c r="F20" s="58"/>
      <c r="G20" s="58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</row>
    <row r="21" spans="1:39" s="60" customFormat="1" x14ac:dyDescent="0.25">
      <c r="A21" s="41"/>
      <c r="B21" s="59"/>
      <c r="C21" s="58"/>
      <c r="D21" s="58"/>
      <c r="E21" s="58"/>
      <c r="F21" s="58"/>
      <c r="G21" s="58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s="54" customFormat="1" x14ac:dyDescent="0.25"/>
    <row r="23" spans="1:39" s="54" customFormat="1" x14ac:dyDescent="0.25"/>
    <row r="24" spans="1:39" s="54" customFormat="1" x14ac:dyDescent="0.25">
      <c r="E24" s="54" t="s">
        <v>46</v>
      </c>
    </row>
    <row r="25" spans="1:39" s="54" customFormat="1" x14ac:dyDescent="0.25">
      <c r="B25" s="54" t="s">
        <v>46</v>
      </c>
      <c r="F25" s="54" t="s">
        <v>46</v>
      </c>
    </row>
    <row r="26" spans="1:39" s="54" customFormat="1" x14ac:dyDescent="0.25"/>
    <row r="27" spans="1:39" s="54" customFormat="1" x14ac:dyDescent="0.25"/>
    <row r="28" spans="1:39" s="54" customFormat="1" x14ac:dyDescent="0.25">
      <c r="C28" s="54" t="s">
        <v>46</v>
      </c>
    </row>
    <row r="29" spans="1:39" s="54" customFormat="1" x14ac:dyDescent="0.25"/>
    <row r="30" spans="1:39" s="54" customFormat="1" x14ac:dyDescent="0.25"/>
    <row r="31" spans="1:39" s="54" customFormat="1" x14ac:dyDescent="0.25"/>
    <row r="32" spans="1:39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1 G18:G21 C19:F21">
    <cfRule type="cellIs" priority="10" operator="lessThanOrEqual">
      <formula>0</formula>
    </cfRule>
  </conditionalFormatting>
  <conditionalFormatting sqref="F3 B19">
    <cfRule type="cellIs" priority="7" operator="lessThanOrEqual">
      <formula>0</formula>
    </cfRule>
  </conditionalFormatting>
  <conditionalFormatting sqref="B20 G6:G17">
    <cfRule type="cellIs" dxfId="2" priority="8" operator="lessThanOrEqual">
      <formula>#REF!</formula>
    </cfRule>
    <cfRule type="cellIs" priority="9" operator="lessThanOrEqual">
      <formula>#REF!</formula>
    </cfRule>
  </conditionalFormatting>
  <conditionalFormatting sqref="C18:F18">
    <cfRule type="cellIs" priority="6" operator="lessThanOrEqual">
      <formula>0</formula>
    </cfRule>
  </conditionalFormatting>
  <conditionalFormatting sqref="B18">
    <cfRule type="cellIs" priority="5" operator="lessThanOrEqual">
      <formula>0</formula>
    </cfRule>
  </conditionalFormatting>
  <conditionalFormatting sqref="F6:F17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E6:E17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БВУ</vt:lpstr>
      <vt:lpstr>ЛК</vt:lpstr>
      <vt:lpstr>МФО</vt:lpstr>
      <vt:lpstr>БВУ!Область_печати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2020-07-17T12:08:26Z</dcterms:created>
  <dcterms:modified xsi:type="dcterms:W3CDTF">2020-07-17T12:39:07Z</dcterms:modified>
</cp:coreProperties>
</file>